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25_GRANT 22\"/>
    </mc:Choice>
  </mc:AlternateContent>
  <bookViews>
    <workbookView xWindow="0" yWindow="0" windowWidth="28800" windowHeight="11835"/>
  </bookViews>
  <sheets>
    <sheet name="Grant No. 22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22'!$A$1:$I$39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13" l="1"/>
  <c r="J36" i="13" s="1"/>
  <c r="J22" i="13"/>
  <c r="K21" i="13" l="1"/>
  <c r="L30" i="13"/>
  <c r="L29" i="13"/>
  <c r="L31" i="13" s="1"/>
  <c r="K29" i="13"/>
  <c r="J30" i="13"/>
  <c r="J29" i="13"/>
  <c r="J21" i="13"/>
  <c r="J11" i="13"/>
</calcChain>
</file>

<file path=xl/sharedStrings.xml><?xml version="1.0" encoding="utf-8"?>
<sst xmlns="http://schemas.openxmlformats.org/spreadsheetml/2006/main" count="70" uniqueCount="58">
  <si>
    <t xml:space="preserve">Grant No. 22    Public Health Engineering </t>
  </si>
  <si>
    <t>Section &amp; Major Head</t>
  </si>
  <si>
    <t>Total grant / appropriation</t>
  </si>
  <si>
    <t>Actual Expenditure</t>
  </si>
  <si>
    <t>Revenue</t>
  </si>
  <si>
    <t>Major Head:</t>
  </si>
  <si>
    <t>Public Works</t>
  </si>
  <si>
    <t>Water Supply and Sanitation</t>
  </si>
  <si>
    <t>Voted :</t>
  </si>
  <si>
    <t>Original</t>
  </si>
  <si>
    <t>Supplementary</t>
  </si>
  <si>
    <t>Capital:</t>
  </si>
  <si>
    <t>Capital Outlay on North Eastern Areas</t>
  </si>
  <si>
    <t>Notes and comments :</t>
  </si>
  <si>
    <t xml:space="preserve"> </t>
  </si>
  <si>
    <t>Revenue:</t>
  </si>
  <si>
    <t>Voted:</t>
  </si>
  <si>
    <t>Total Voted:</t>
  </si>
  <si>
    <t>Total Voted</t>
  </si>
  <si>
    <t>Amount surrendered during the year.</t>
  </si>
  <si>
    <t>Valley Areas</t>
  </si>
  <si>
    <t>Hill Areas</t>
  </si>
  <si>
    <t xml:space="preserve"> Hill Areas</t>
  </si>
  <si>
    <t>1. The distribution of the grant and actual expenditure between "Valley Areas" and  "Hill Areas" is given below :</t>
  </si>
  <si>
    <t>Capital Outlay on Water Supply and Sanitation</t>
  </si>
  <si>
    <t>…</t>
  </si>
  <si>
    <t>Excess (+)/ Saving (-)</t>
  </si>
  <si>
    <t>21,80,36,57</t>
  </si>
  <si>
    <t>3,63,74,04</t>
  </si>
  <si>
    <t>1,57,83,49</t>
  </si>
  <si>
    <t>10,40,00</t>
  </si>
  <si>
    <t>1,68,23,49</t>
  </si>
  <si>
    <t>..</t>
  </si>
  <si>
    <t>11,150.96</t>
  </si>
  <si>
    <t>5,672.53</t>
  </si>
  <si>
    <t>16,823.49</t>
  </si>
  <si>
    <t>26,971.05</t>
  </si>
  <si>
    <t>23,536.81</t>
  </si>
  <si>
    <t>-3,434.24</t>
  </si>
  <si>
    <t>(₹ in thousand)</t>
  </si>
  <si>
    <t>1,04,21,37</t>
  </si>
  <si>
    <t>-64,02,12</t>
  </si>
  <si>
    <t>(₹ in lakh)</t>
  </si>
  <si>
    <t>6,836.27</t>
  </si>
  <si>
    <t>10,421.37</t>
  </si>
  <si>
    <t>-4,314.69</t>
  </si>
  <si>
    <t>-2,087.43</t>
  </si>
  <si>
    <t>1,91,065.52</t>
  </si>
  <si>
    <t>2,18,036.57</t>
  </si>
  <si>
    <t>Capital Outlay on Public Works</t>
  </si>
  <si>
    <t>3,585.10</t>
  </si>
  <si>
    <t>-6,402.12</t>
  </si>
  <si>
    <t>7,77,79,18</t>
  </si>
  <si>
    <t>-14,02,57,39</t>
  </si>
  <si>
    <t>54,242.37</t>
  </si>
  <si>
    <t>77,779.18</t>
  </si>
  <si>
    <t>-1,36,823.15</t>
  </si>
  <si>
    <t>1,40,257.39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</si>
</sst>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2" fontId="0" fillId="0" borderId="0" xfId="0" applyNumberFormat="1"/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94"/>
  <sheetViews>
    <sheetView tabSelected="1" view="pageLayout" topLeftCell="A19" workbookViewId="0">
      <selection activeCell="E27" sqref="E27:I27"/>
    </sheetView>
  </sheetViews>
  <sheetFormatPr defaultRowHeight="15" x14ac:dyDescent="0.25"/>
  <cols>
    <col min="1" max="1" width="13.28515625" style="1" customWidth="1"/>
    <col min="2" max="2" width="6.7109375" style="1" customWidth="1"/>
    <col min="3" max="3" width="12.7109375" style="1" customWidth="1"/>
    <col min="4" max="4" width="11.85546875" style="1" customWidth="1"/>
    <col min="5" max="5" width="14.85546875" style="1" customWidth="1"/>
    <col min="6" max="6" width="1" style="1" customWidth="1"/>
    <col min="7" max="7" width="14.85546875" style="1" customWidth="1"/>
    <col min="8" max="8" width="1" style="1" customWidth="1"/>
    <col min="9" max="9" width="12.5703125" style="1" customWidth="1"/>
    <col min="10" max="11" width="9.5703125" bestFit="1" customWidth="1"/>
    <col min="13" max="13" width="9.5703125" bestFit="1" customWidth="1"/>
  </cols>
  <sheetData>
    <row r="1" spans="1:10" ht="15.7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32.25" customHeight="1" x14ac:dyDescent="0.25">
      <c r="A3" s="21" t="s">
        <v>1</v>
      </c>
      <c r="B3" s="21"/>
      <c r="C3" s="2"/>
      <c r="D3" s="2"/>
      <c r="E3" s="2" t="s">
        <v>2</v>
      </c>
      <c r="F3" s="2"/>
      <c r="G3" s="2" t="s">
        <v>3</v>
      </c>
      <c r="H3" s="2"/>
      <c r="I3" s="2" t="s">
        <v>26</v>
      </c>
    </row>
    <row r="4" spans="1:10" ht="15.75" x14ac:dyDescent="0.25">
      <c r="A4" s="2"/>
      <c r="B4" s="2"/>
      <c r="C4" s="2"/>
      <c r="D4" s="2"/>
      <c r="E4" s="18" t="s">
        <v>39</v>
      </c>
      <c r="F4" s="18"/>
      <c r="G4" s="18"/>
      <c r="H4" s="18"/>
      <c r="I4" s="18"/>
    </row>
    <row r="5" spans="1:10" ht="15.75" x14ac:dyDescent="0.25">
      <c r="A5" s="4" t="s">
        <v>4</v>
      </c>
      <c r="B5" s="3"/>
      <c r="C5" s="3"/>
      <c r="D5" s="3"/>
      <c r="E5" s="3"/>
      <c r="F5" s="3"/>
      <c r="G5" s="3"/>
      <c r="H5" s="3"/>
      <c r="I5" s="3"/>
    </row>
    <row r="6" spans="1:10" ht="20.25" customHeight="1" x14ac:dyDescent="0.25">
      <c r="A6" s="4" t="s">
        <v>5</v>
      </c>
      <c r="B6" s="4">
        <v>2059</v>
      </c>
      <c r="C6" s="19" t="s">
        <v>6</v>
      </c>
      <c r="D6" s="19"/>
      <c r="E6" s="19"/>
      <c r="F6" s="19"/>
      <c r="G6" s="19"/>
      <c r="H6" s="19"/>
      <c r="I6" s="19"/>
    </row>
    <row r="7" spans="1:10" ht="18" customHeight="1" x14ac:dyDescent="0.25">
      <c r="A7" s="3"/>
      <c r="B7" s="4">
        <v>2215</v>
      </c>
      <c r="C7" s="19" t="s">
        <v>7</v>
      </c>
      <c r="D7" s="19"/>
      <c r="E7" s="19"/>
      <c r="F7" s="19"/>
      <c r="G7" s="19"/>
      <c r="H7" s="19"/>
      <c r="I7" s="19"/>
    </row>
    <row r="8" spans="1:10" ht="15.75" x14ac:dyDescent="0.25">
      <c r="A8" s="3"/>
      <c r="B8" s="3"/>
      <c r="C8" s="3"/>
      <c r="D8" s="3"/>
      <c r="E8" s="3"/>
      <c r="F8" s="3"/>
      <c r="G8" s="3"/>
      <c r="H8" s="3"/>
      <c r="I8" s="3"/>
    </row>
    <row r="9" spans="1:10" ht="15.75" x14ac:dyDescent="0.25">
      <c r="A9" s="3" t="s">
        <v>8</v>
      </c>
      <c r="B9" s="3"/>
      <c r="C9" s="3"/>
      <c r="D9" s="3"/>
      <c r="E9" s="3"/>
      <c r="F9" s="3"/>
      <c r="G9" s="3"/>
      <c r="H9" s="3"/>
      <c r="I9" s="3"/>
    </row>
    <row r="10" spans="1:10" ht="15.75" x14ac:dyDescent="0.25">
      <c r="A10" s="3"/>
      <c r="B10" s="20" t="s">
        <v>9</v>
      </c>
      <c r="C10" s="20"/>
      <c r="D10" s="7" t="s">
        <v>29</v>
      </c>
      <c r="E10" s="11"/>
      <c r="F10" s="11"/>
      <c r="G10" s="11"/>
      <c r="H10" s="3"/>
      <c r="I10" s="3"/>
    </row>
    <row r="11" spans="1:10" ht="19.5" customHeight="1" x14ac:dyDescent="0.25">
      <c r="A11" s="3"/>
      <c r="B11" s="20" t="s">
        <v>10</v>
      </c>
      <c r="C11" s="20"/>
      <c r="D11" s="7" t="s">
        <v>30</v>
      </c>
      <c r="E11" s="7" t="s">
        <v>31</v>
      </c>
      <c r="F11" s="7"/>
      <c r="G11" s="7" t="s">
        <v>40</v>
      </c>
      <c r="H11" s="5"/>
      <c r="I11" s="7" t="s">
        <v>41</v>
      </c>
      <c r="J11">
        <f>1682349-1042137</f>
        <v>640212</v>
      </c>
    </row>
    <row r="12" spans="1:10" ht="18.75" customHeight="1" x14ac:dyDescent="0.25">
      <c r="A12" s="3"/>
      <c r="B12" s="15" t="s">
        <v>19</v>
      </c>
      <c r="C12" s="15"/>
      <c r="D12" s="15"/>
      <c r="E12" s="15"/>
      <c r="F12" s="15"/>
      <c r="G12" s="15"/>
      <c r="H12" s="3"/>
      <c r="I12" s="5" t="s">
        <v>32</v>
      </c>
    </row>
    <row r="13" spans="1:10" ht="15.75" x14ac:dyDescent="0.25">
      <c r="A13" s="3"/>
      <c r="B13" s="3"/>
      <c r="C13" s="3"/>
      <c r="D13" s="3"/>
      <c r="E13" s="3"/>
      <c r="F13" s="3"/>
      <c r="G13" s="3"/>
      <c r="H13" s="3"/>
      <c r="I13" s="3"/>
    </row>
    <row r="14" spans="1:10" ht="15.75" x14ac:dyDescent="0.25">
      <c r="A14" s="4" t="s">
        <v>11</v>
      </c>
      <c r="B14" s="3"/>
      <c r="C14" s="3"/>
      <c r="D14" s="3"/>
      <c r="E14" s="3"/>
      <c r="F14" s="3"/>
      <c r="G14" s="3"/>
      <c r="H14" s="3"/>
      <c r="I14" s="3"/>
    </row>
    <row r="15" spans="1:10" ht="20.25" customHeight="1" x14ac:dyDescent="0.25">
      <c r="A15" s="4" t="s">
        <v>5</v>
      </c>
      <c r="B15" s="4">
        <v>4059</v>
      </c>
      <c r="C15" s="19" t="s">
        <v>49</v>
      </c>
      <c r="D15" s="19"/>
      <c r="E15" s="19"/>
      <c r="F15" s="19"/>
      <c r="G15" s="19"/>
      <c r="H15" s="19"/>
      <c r="I15" s="19"/>
    </row>
    <row r="16" spans="1:10" ht="18.75" customHeight="1" x14ac:dyDescent="0.25">
      <c r="A16" s="3"/>
      <c r="B16" s="4">
        <v>4215</v>
      </c>
      <c r="C16" s="19" t="s">
        <v>24</v>
      </c>
      <c r="D16" s="19"/>
      <c r="E16" s="19"/>
      <c r="F16" s="19"/>
      <c r="G16" s="19"/>
      <c r="H16" s="19"/>
      <c r="I16" s="19"/>
    </row>
    <row r="17" spans="1:12" ht="20.25" customHeight="1" x14ac:dyDescent="0.25">
      <c r="A17" s="3"/>
      <c r="B17" s="4">
        <v>4552</v>
      </c>
      <c r="C17" s="19" t="s">
        <v>12</v>
      </c>
      <c r="D17" s="19"/>
      <c r="E17" s="19"/>
      <c r="F17" s="19"/>
      <c r="G17" s="19"/>
      <c r="H17" s="19"/>
      <c r="I17" s="19"/>
    </row>
    <row r="18" spans="1:12" ht="15.75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12" ht="15.75" x14ac:dyDescent="0.25">
      <c r="A19" s="3" t="s">
        <v>8</v>
      </c>
      <c r="B19" s="3"/>
      <c r="C19" s="3"/>
      <c r="D19" s="3"/>
      <c r="E19" s="3"/>
      <c r="F19" s="3"/>
      <c r="G19" s="3"/>
      <c r="H19" s="3"/>
      <c r="I19" s="3"/>
    </row>
    <row r="20" spans="1:12" ht="15.75" x14ac:dyDescent="0.25">
      <c r="A20" s="3"/>
      <c r="B20" s="20" t="s">
        <v>9</v>
      </c>
      <c r="C20" s="20"/>
      <c r="D20" s="7" t="s">
        <v>27</v>
      </c>
      <c r="E20" s="11"/>
      <c r="F20" s="11"/>
      <c r="G20" s="11"/>
      <c r="H20" s="3"/>
      <c r="I20" s="3"/>
    </row>
    <row r="21" spans="1:12" ht="18.75" customHeight="1" x14ac:dyDescent="0.25">
      <c r="A21" s="3"/>
      <c r="B21" s="20" t="s">
        <v>10</v>
      </c>
      <c r="C21" s="20"/>
      <c r="D21" s="7" t="s">
        <v>25</v>
      </c>
      <c r="E21" s="7" t="s">
        <v>27</v>
      </c>
      <c r="F21" s="7"/>
      <c r="G21" s="7" t="s">
        <v>52</v>
      </c>
      <c r="H21" s="5"/>
      <c r="I21" s="7" t="s">
        <v>53</v>
      </c>
      <c r="J21">
        <f>21803657-14182578</f>
        <v>7621079</v>
      </c>
      <c r="K21">
        <f>21803657-7487746</f>
        <v>14315911</v>
      </c>
    </row>
    <row r="22" spans="1:12" ht="15.75" customHeight="1" x14ac:dyDescent="0.25">
      <c r="A22" s="3"/>
      <c r="B22" s="15" t="s">
        <v>19</v>
      </c>
      <c r="C22" s="15"/>
      <c r="D22" s="15"/>
      <c r="E22" s="15"/>
      <c r="F22" s="15"/>
      <c r="G22" s="15"/>
      <c r="H22" s="3"/>
      <c r="I22" s="7" t="s">
        <v>28</v>
      </c>
      <c r="J22">
        <f>21803657-7777918</f>
        <v>14025739</v>
      </c>
    </row>
    <row r="23" spans="1:12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12" ht="18.75" customHeight="1" x14ac:dyDescent="0.25">
      <c r="A24" s="16" t="s">
        <v>13</v>
      </c>
      <c r="B24" s="16"/>
      <c r="C24" s="16"/>
      <c r="D24" s="3"/>
      <c r="E24" s="3"/>
      <c r="F24" s="3"/>
      <c r="G24" s="3"/>
      <c r="H24" s="3"/>
      <c r="I24" s="3"/>
    </row>
    <row r="25" spans="1:12" ht="34.5" customHeight="1" x14ac:dyDescent="0.25">
      <c r="A25" s="17" t="s">
        <v>23</v>
      </c>
      <c r="B25" s="17"/>
      <c r="C25" s="17"/>
      <c r="D25" s="17"/>
      <c r="E25" s="17"/>
      <c r="F25" s="17"/>
      <c r="G25" s="17"/>
      <c r="H25" s="17"/>
      <c r="I25" s="17"/>
    </row>
    <row r="26" spans="1:12" ht="36" customHeight="1" x14ac:dyDescent="0.25">
      <c r="A26" s="2" t="s">
        <v>14</v>
      </c>
      <c r="B26" s="2"/>
      <c r="C26" s="2"/>
      <c r="D26" s="2"/>
      <c r="E26" s="2" t="s">
        <v>2</v>
      </c>
      <c r="F26" s="2"/>
      <c r="G26" s="2" t="s">
        <v>3</v>
      </c>
      <c r="H26" s="2"/>
      <c r="I26" s="10" t="s">
        <v>26</v>
      </c>
    </row>
    <row r="27" spans="1:12" ht="19.5" customHeight="1" x14ac:dyDescent="0.25">
      <c r="A27" s="3"/>
      <c r="B27" s="3"/>
      <c r="C27" s="3"/>
      <c r="D27" s="3"/>
      <c r="E27" s="18" t="s">
        <v>42</v>
      </c>
      <c r="F27" s="18"/>
      <c r="G27" s="18"/>
      <c r="H27" s="18"/>
      <c r="I27" s="18"/>
    </row>
    <row r="28" spans="1:12" ht="19.5" customHeight="1" x14ac:dyDescent="0.25">
      <c r="A28" s="4" t="s">
        <v>15</v>
      </c>
      <c r="B28" s="3"/>
      <c r="C28" s="15"/>
      <c r="D28" s="15"/>
      <c r="E28" s="7"/>
      <c r="F28" s="7"/>
      <c r="G28" s="7"/>
      <c r="H28" s="7"/>
      <c r="I28" s="7"/>
    </row>
    <row r="29" spans="1:12" ht="17.25" customHeight="1" x14ac:dyDescent="0.25">
      <c r="A29" s="4" t="s">
        <v>16</v>
      </c>
      <c r="B29" s="15" t="s">
        <v>20</v>
      </c>
      <c r="C29" s="15"/>
      <c r="D29" s="3"/>
      <c r="E29" s="12" t="s">
        <v>33</v>
      </c>
      <c r="F29" s="7"/>
      <c r="G29" s="7" t="s">
        <v>43</v>
      </c>
      <c r="H29" s="7"/>
      <c r="I29" s="7" t="s">
        <v>45</v>
      </c>
      <c r="J29">
        <f>5652.53+20</f>
        <v>5672.53</v>
      </c>
      <c r="K29">
        <f>6836.27+3585.1</f>
        <v>10421.370000000001</v>
      </c>
      <c r="L29">
        <f>11150.96-6836.27</f>
        <v>4314.6899999999987</v>
      </c>
    </row>
    <row r="30" spans="1:12" ht="18.75" customHeight="1" x14ac:dyDescent="0.25">
      <c r="A30" s="3"/>
      <c r="B30" s="15" t="s">
        <v>21</v>
      </c>
      <c r="C30" s="15"/>
      <c r="D30" s="3"/>
      <c r="E30" s="12" t="s">
        <v>34</v>
      </c>
      <c r="F30" s="9"/>
      <c r="G30" s="7" t="s">
        <v>50</v>
      </c>
      <c r="H30" s="9"/>
      <c r="I30" s="7" t="s">
        <v>46</v>
      </c>
      <c r="J30">
        <f>11150.96+5672.53</f>
        <v>16823.489999999998</v>
      </c>
      <c r="L30">
        <f>5672.53-3585.1</f>
        <v>2087.4299999999998</v>
      </c>
    </row>
    <row r="31" spans="1:12" ht="20.25" customHeight="1" x14ac:dyDescent="0.25">
      <c r="A31" s="3"/>
      <c r="B31" s="22" t="s">
        <v>17</v>
      </c>
      <c r="C31" s="22"/>
      <c r="D31" s="7"/>
      <c r="E31" s="8" t="s">
        <v>35</v>
      </c>
      <c r="F31" s="7"/>
      <c r="G31" s="8" t="s">
        <v>44</v>
      </c>
      <c r="H31" s="7"/>
      <c r="I31" s="8" t="s">
        <v>51</v>
      </c>
      <c r="L31">
        <f>L29+L30</f>
        <v>6402.119999999999</v>
      </c>
    </row>
    <row r="32" spans="1:12" ht="15.75" x14ac:dyDescent="0.25">
      <c r="A32" s="3"/>
      <c r="B32" s="3"/>
      <c r="C32" s="6"/>
      <c r="D32" s="6"/>
      <c r="E32" s="11"/>
      <c r="F32" s="11"/>
      <c r="G32" s="11"/>
      <c r="H32" s="11"/>
      <c r="I32" s="11"/>
    </row>
    <row r="33" spans="1:13" ht="15.75" x14ac:dyDescent="0.25">
      <c r="A33" s="3"/>
      <c r="B33" s="3"/>
      <c r="C33" s="6"/>
      <c r="D33" s="6"/>
      <c r="E33" s="11"/>
      <c r="F33" s="11"/>
      <c r="G33" s="11"/>
      <c r="H33" s="11"/>
      <c r="I33" s="11"/>
    </row>
    <row r="34" spans="1:13" ht="19.5" customHeight="1" x14ac:dyDescent="0.25">
      <c r="A34" s="4" t="s">
        <v>11</v>
      </c>
      <c r="B34" s="3"/>
      <c r="C34" s="15"/>
      <c r="D34" s="15"/>
      <c r="E34" s="7"/>
      <c r="F34" s="7"/>
      <c r="G34" s="7"/>
      <c r="H34" s="7"/>
      <c r="I34" s="7"/>
    </row>
    <row r="35" spans="1:13" ht="16.5" customHeight="1" x14ac:dyDescent="0.25">
      <c r="A35" s="4" t="s">
        <v>16</v>
      </c>
      <c r="B35" s="15" t="s">
        <v>20</v>
      </c>
      <c r="C35" s="15"/>
      <c r="D35" s="3"/>
      <c r="E35" s="7" t="s">
        <v>47</v>
      </c>
      <c r="F35" s="7"/>
      <c r="G35" s="7" t="s">
        <v>54</v>
      </c>
      <c r="H35" s="7"/>
      <c r="I35" s="7" t="s">
        <v>56</v>
      </c>
      <c r="J35" s="14">
        <f>191065.52-54242.37</f>
        <v>136823.15</v>
      </c>
      <c r="K35" s="14"/>
      <c r="M35" s="14"/>
    </row>
    <row r="36" spans="1:13" ht="18.75" customHeight="1" x14ac:dyDescent="0.25">
      <c r="A36" s="3"/>
      <c r="B36" s="15" t="s">
        <v>22</v>
      </c>
      <c r="C36" s="15"/>
      <c r="D36" s="3"/>
      <c r="E36" s="7" t="s">
        <v>36</v>
      </c>
      <c r="F36" s="7"/>
      <c r="G36" s="7" t="s">
        <v>37</v>
      </c>
      <c r="H36" s="7"/>
      <c r="I36" s="7" t="s">
        <v>38</v>
      </c>
      <c r="J36" s="14">
        <f>J35+3434.24</f>
        <v>140257.38999999998</v>
      </c>
      <c r="K36" s="14"/>
      <c r="M36" s="14"/>
    </row>
    <row r="37" spans="1:13" ht="22.5" customHeight="1" x14ac:dyDescent="0.25">
      <c r="A37" s="3"/>
      <c r="B37" s="22" t="s">
        <v>18</v>
      </c>
      <c r="C37" s="22"/>
      <c r="D37" s="3"/>
      <c r="E37" s="8" t="s">
        <v>48</v>
      </c>
      <c r="F37" s="9"/>
      <c r="G37" s="8" t="s">
        <v>55</v>
      </c>
      <c r="H37" s="9"/>
      <c r="I37" s="8" t="s">
        <v>57</v>
      </c>
    </row>
    <row r="38" spans="1:13" ht="15.75" x14ac:dyDescent="0.25">
      <c r="A38" s="3"/>
      <c r="B38" s="3"/>
      <c r="C38" s="3"/>
      <c r="D38" s="3"/>
      <c r="E38" s="13"/>
      <c r="F38" s="13"/>
      <c r="G38" s="13"/>
      <c r="H38" s="13"/>
      <c r="I38" s="13"/>
    </row>
    <row r="39" spans="1:13" ht="15.75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13" ht="15.75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13" ht="15.75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13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13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13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13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13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13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3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</sheetData>
  <mergeCells count="25">
    <mergeCell ref="B37:C37"/>
    <mergeCell ref="B29:C29"/>
    <mergeCell ref="B30:C30"/>
    <mergeCell ref="B31:C31"/>
    <mergeCell ref="B35:C35"/>
    <mergeCell ref="B36:C36"/>
    <mergeCell ref="C34:D34"/>
    <mergeCell ref="B12:G12"/>
    <mergeCell ref="B10:C10"/>
    <mergeCell ref="A3:B3"/>
    <mergeCell ref="A1:I1"/>
    <mergeCell ref="E4:I4"/>
    <mergeCell ref="C6:I6"/>
    <mergeCell ref="C7:I7"/>
    <mergeCell ref="B11:C11"/>
    <mergeCell ref="C28:D28"/>
    <mergeCell ref="A24:C24"/>
    <mergeCell ref="A25:I25"/>
    <mergeCell ref="E27:I27"/>
    <mergeCell ref="C15:I15"/>
    <mergeCell ref="C16:I16"/>
    <mergeCell ref="C17:I17"/>
    <mergeCell ref="B20:C20"/>
    <mergeCell ref="B21:C21"/>
    <mergeCell ref="B22:G22"/>
  </mergeCells>
  <pageMargins left="0.70866141732283472" right="0" top="0.74803149606299213" bottom="0.74803149606299213" header="0.31496062992125984" footer="0.31496062992125984"/>
  <pageSetup paperSize="9" firstPageNumber="21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22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22'!Print_Area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Two</cp:lastModifiedBy>
  <cp:lastPrinted>2023-12-18T08:18:12Z</cp:lastPrinted>
  <dcterms:created xsi:type="dcterms:W3CDTF">2019-09-23T09:57:46Z</dcterms:created>
  <dcterms:modified xsi:type="dcterms:W3CDTF">2024-01-10T07:38:15Z</dcterms:modified>
</cp:coreProperties>
</file>